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\Desktop\Documents\Расчеты ,Статьи, номативные акты\"/>
    </mc:Choice>
  </mc:AlternateContent>
  <xr:revisionPtr revIDLastSave="0" documentId="13_ncr:1_{99FB1C6B-C4B4-4942-99CD-7FE768A0F958}" xr6:coauthVersionLast="45" xr6:coauthVersionMax="45" xr10:uidLastSave="{00000000-0000-0000-0000-000000000000}"/>
  <bookViews>
    <workbookView xWindow="-120" yWindow="-120" windowWidth="29040" windowHeight="15840" activeTab="1" xr2:uid="{823D8F0D-619C-4FFF-B408-8D35A0BD760F}"/>
  </bookViews>
  <sheets>
    <sheet name="отопление_34" sheetId="2" r:id="rId1"/>
    <sheet name="КРСОИ_осн_вар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" l="1"/>
  <c r="A32" i="1"/>
  <c r="A47" i="2" l="1"/>
  <c r="A46" i="2"/>
  <c r="A48" i="2" s="1"/>
  <c r="A44" i="2"/>
  <c r="H5" i="2"/>
  <c r="H37" i="2" l="1"/>
  <c r="H39" i="2"/>
  <c r="I41" i="2"/>
  <c r="E41" i="1"/>
  <c r="A40" i="1"/>
  <c r="E33" i="1"/>
  <c r="H28" i="1"/>
  <c r="E22" i="1"/>
  <c r="E14" i="1"/>
  <c r="A13" i="1"/>
  <c r="A14" i="1" s="1"/>
  <c r="E5" i="1"/>
  <c r="A41" i="1" s="1"/>
  <c r="D20" i="1" l="1"/>
  <c r="A22" i="1" s="1"/>
  <c r="E26" i="1"/>
  <c r="A27" i="1" s="1"/>
  <c r="A28" i="1" s="1"/>
  <c r="A33" i="1" l="1"/>
</calcChain>
</file>

<file path=xl/sharedStrings.xml><?xml version="1.0" encoding="utf-8"?>
<sst xmlns="http://schemas.openxmlformats.org/spreadsheetml/2006/main" count="123" uniqueCount="86">
  <si>
    <t>ООО "Репино"</t>
  </si>
  <si>
    <t>Расчет коммунального ресурса на содержание общего имущества ( КР СОИ ).</t>
  </si>
  <si>
    <t>Период:</t>
  </si>
  <si>
    <t>Адрес дома:</t>
  </si>
  <si>
    <t>ул.Зиповская 34 к.1</t>
  </si>
  <si>
    <t xml:space="preserve">Площадь жилых и  нежилых помещений:  </t>
  </si>
  <si>
    <t>кв.м.</t>
  </si>
  <si>
    <t>Площадь мест общего пользования для расчета воды и водоотведения:</t>
  </si>
  <si>
    <t>Площадь мест общего пользования для расчета электроэнергии:</t>
  </si>
  <si>
    <t>Квартира №</t>
  </si>
  <si>
    <t>Площадь квартиры:</t>
  </si>
  <si>
    <t xml:space="preserve">1. Горячее водоснабжение: формула расчета - ОДПУ отсутствует - норматив  </t>
  </si>
  <si>
    <t xml:space="preserve">куб.м на кв.метр на площадь мест общего пользования (Приказ РЭК  департамента цен и тарифов Краснодарского края от 18.05.2017 № 3/2017-нп, Приложение 2). </t>
  </si>
  <si>
    <t>куб.м. КР СОИ для всего дома</t>
  </si>
  <si>
    <t>куб.м. КР СОИ для помещения №</t>
  </si>
  <si>
    <t>2. Холодное водоснабжение: формула расчета: п.13. приложения N 2 к Постановлению Правительства РФ от 06.05.2011 N 354 "О предоставлении коммунальных услуг собственникам и пользователям помещений в многоквартирных домах и жилых домов"(настоящим Правилам Приходящийся на i-е жилое помещение (квартиру) или нежилое помещение объем (количество) горячей воды, газа, сточных вод и электрической энергии, предоставленный за расчетный период на общедомовые нужды в многоквартирном доме, оборудованном коллективным (общедомовым) прибором учета соответствующего вида коммунального ресурса, определяется по формуле 12:</t>
  </si>
  <si>
    <t>Показания ОДПУ:</t>
  </si>
  <si>
    <t>куб.м</t>
  </si>
  <si>
    <t>КР СОИ горячее водоснабжение:</t>
  </si>
  <si>
    <t>куб.м.</t>
  </si>
  <si>
    <t xml:space="preserve">3. Подогрев горячей воды: формула расчета - ОДПУ отсутствует - норматив  </t>
  </si>
  <si>
    <t xml:space="preserve"> Гкал на 1 куб. произведенной воды на КР СОИ  (Приказ РЭК  департамента цен и тарифов Краснодарского края от 31.08.2012 № 2/2012-нп, Приложение 5).</t>
  </si>
  <si>
    <t>Количество горячей воды для КР СОИ</t>
  </si>
  <si>
    <t>Гкал на подогрев горячей воды КР СОИ всего дома</t>
  </si>
  <si>
    <t>Гкал на подогрев горячей воды КР СОИ для помещения №</t>
  </si>
  <si>
    <t xml:space="preserve">4. Водоотведение: формула расчета - ОДПУ отсутствует - норматив  </t>
  </si>
  <si>
    <t>2. Электроэнергия: формула расчета: п.13. приложения N 2 к Постановлению Правительства РФ от 06.05.2011 N 354 "О предоставлении коммунальных услуг собственникам и пользователям помещений в многоквартирных домах и жилых домов"(настоящим Правилам Приходящийся на i-е жилое помещение (квартиру) или нежилое помещение объем (количество) горячей воды, газа, сточных вод и электрической энергии, предоставленный за расчетный период на общедомовые нужды в многоквартирном доме, оборудованном коллективным (общедомовым) прибором учета соответствующего вида коммунального ресурса, определяется по формуле 12:</t>
  </si>
  <si>
    <t>квт</t>
  </si>
  <si>
    <t>Для всех видов КР СОИ:</t>
  </si>
  <si>
    <t>Для начисления коммунального ресурса  применяется п.44 Постановления Правительства РФ от 06.05.2011 N 354 "О предоставлении коммунальных услуг собственникам и пользователям помещений в многоквартирных домах и жилых домов"(Правила):</t>
  </si>
  <si>
    <r>
      <t xml:space="preserve">44. Размер платы за коммунальную услугу, предоставленную на общедомовые нужды в случаях, установленных </t>
    </r>
    <r>
      <rPr>
        <sz val="11"/>
        <color rgb="FF0000FF"/>
        <rFont val="Times New Roman"/>
        <family val="1"/>
        <charset val="204"/>
      </rPr>
      <t>пунктом 40</t>
    </r>
    <r>
      <rPr>
        <sz val="11"/>
        <color theme="1"/>
        <rFont val="Times New Roman"/>
        <family val="1"/>
        <charset val="204"/>
      </rPr>
      <t xml:space="preserve"> настоящих Правил, в многоквартирном доме, оборудованном коллективным (общедомовым) прибором учета, за исключением коммунальной услуги по отоплению, определяется в соответствии с </t>
    </r>
    <r>
      <rPr>
        <sz val="11"/>
        <color rgb="FF0000FF"/>
        <rFont val="Times New Roman"/>
        <family val="1"/>
        <charset val="204"/>
      </rPr>
      <t>формулой 10</t>
    </r>
    <r>
      <rPr>
        <sz val="11"/>
        <color theme="1"/>
        <rFont val="Times New Roman"/>
        <family val="1"/>
        <charset val="204"/>
      </rPr>
      <t xml:space="preserve"> приложения N 2 к настоящим Правилам.</t>
    </r>
  </si>
  <si>
    <r>
      <t xml:space="preserve">10. Размер платы за коммунальную услугу, предоставленную на общедомовые нужды в многоквартирном доме, для i-го жилого помещения (квартиры) или нежилого помещения согласно </t>
    </r>
    <r>
      <rPr>
        <sz val="11"/>
        <color rgb="FF0000FF"/>
        <rFont val="Times New Roman"/>
        <family val="1"/>
        <charset val="204"/>
      </rPr>
      <t>пунктам 44</t>
    </r>
    <r>
      <rPr>
        <sz val="11"/>
        <color theme="1"/>
        <rFont val="Times New Roman"/>
        <family val="1"/>
        <charset val="204"/>
      </rPr>
      <t xml:space="preserve"> - </t>
    </r>
    <r>
      <rPr>
        <sz val="11"/>
        <color rgb="FF0000FF"/>
        <rFont val="Times New Roman"/>
        <family val="1"/>
        <charset val="204"/>
      </rPr>
      <t>48</t>
    </r>
    <r>
      <rPr>
        <sz val="11"/>
        <color theme="1"/>
        <rFont val="Times New Roman"/>
        <family val="1"/>
        <charset val="204"/>
      </rPr>
      <t xml:space="preserve"> Правил определяется по формуле 10:</t>
    </r>
  </si>
  <si>
    <t>где:</t>
  </si>
  <si>
    <t xml:space="preserve">         - объем (количество) коммунального ресурса, предоставленный за расчетный период на общедомовые нужды в многоквартирном доме и приходящийся на i-е жилое помещение (квартиру) или нежилое помещение;</t>
  </si>
  <si>
    <r>
      <t>T</t>
    </r>
    <r>
      <rPr>
        <vertAlign val="superscript"/>
        <sz val="11"/>
        <color theme="1"/>
        <rFont val="Times New Roman"/>
        <family val="1"/>
        <charset val="204"/>
      </rPr>
      <t>кр</t>
    </r>
    <r>
      <rPr>
        <sz val="11"/>
        <color theme="1"/>
        <rFont val="Times New Roman"/>
        <family val="1"/>
        <charset val="204"/>
      </rPr>
      <t xml:space="preserve"> - тариф на соответствующий коммунальный ресурс, установленный в соответствии с законодательством Российской Федерации.</t>
    </r>
  </si>
  <si>
    <t>Основание для начисления:</t>
  </si>
  <si>
    <t>Начисление платы за коммунальные ресурсы на содержание общего имущества (КР СОИ) производится на основании п.9.1 ст.156. «Размер платы за жилое помещение» Жилищного кодекса Российской Федерации:</t>
  </si>
  <si>
    <t>«9.1. Плата за содержание жилого помещения включает в себя плату за коммунальные ресурсы, потребляемые при использовании и содержании общего имущества в многоквартирном доме, при условии, что конструктивные особенности многоквартирного дома предусматривают возможность потребления соответствующего вида коммунальных ресурсов при содержании общего имущества, определяемую в порядке, установленном Правительством Российской Федерации.»</t>
  </si>
  <si>
    <t>Размер платы за коммунальные ресурсы определен на основании п.9.2 ст.156. «Размер платы за жилое помещение» Жилищного кодекса Российской Федерации:</t>
  </si>
  <si>
    <t xml:space="preserve">«9.2. Размер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доме, определяется при наличии коллективного (общедомового) прибора учета исходя из норматива потребления соответствующего вида коммунальных ресурсов, потребляемых при использовании и содержании общего имущества в многоквартирном доме, который утверждается органами государственной власти субъектов Российской Федерации в порядке, установленном Правительством Российской Федерации, по тарифам, установленным органами государственной власти субъектов Российской Федерации, с проведением перерасчета размера таких расходов исходя из показаний коллективного (общедомового) прибора учета в порядке, установленном Правительством Российской Федерации. </t>
  </si>
  <si>
    <t>Исключения составляют случай оснащения многоквартирного дома автоматизированной информационно-измерительной системой учета потребления коммунальных ресурсов и коммунальных услуг, при котором размер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доме, определяется исходя из показаний этой системы учета при условии обеспечения этой системой учета возможности одномоментного снятия показаний, а также случаи принятия на общем собрании собственников помещений в многоквартирном доме решения об определении размера расходов граждан и организаций в составе платы за содержание жилого помещения в многоквартирном доме на оплату коммунальных ресурсов, потребляемых при использовании и содержании общего имущества в многоквартирном доме:</t>
  </si>
  <si>
    <t>1) исходя из среднемесячного объема потребления коммунальных ресурсов, потребляемых при использовании и содержании общего имущества в многоквартирном доме, с проведением перерасчета размера таких расходов исходя из показаний коллективного (общедомового) прибора учета в порядке, установленном Правительством Российской Федерации;</t>
  </si>
  <si>
    <t>2) исходя из объема потребления коммунальных ресурсов, определяемого по показаниям коллективного (общедомового) прибора учета, по тарифам, установленным органами государственной власти субъектов Российской Федерации.»</t>
  </si>
  <si>
    <t xml:space="preserve">            В доме ул. Зиповская 34 к.1  Решением общего собрания №1 от 20.10.2018г. от 30.06.2017 общего собрания, п. 6 принято решение о распределении коммунальных ресурсов на содержание общего имущества (КР СОИ) по фактическому потреблению. )</t>
  </si>
  <si>
    <t>Исп. Фищенко Н.В. _________________</t>
  </si>
  <si>
    <t>861 215 08 41</t>
  </si>
  <si>
    <t xml:space="preserve">Площадь жилых и  нежилых помещений, имеющих приборы отопления :  </t>
  </si>
  <si>
    <t>Расчет коммунальной услуги отопления.</t>
  </si>
  <si>
    <t xml:space="preserve">При расчете платы по формуле 3(1) объем потребленной за расчетный период тепловой энергии, приходящейся на конкретное помещение, оборудованное ИПУ тепловой энергии, устанавливается на основании показаний этого счетчика. </t>
  </si>
  <si>
    <t>Vi - объем потребленной за расчетный период тепловой энергии, приходящийся на i-е помещение в многоквартирном доме и определенный в i-м помещении, оборудованном индивидуальным приборами учета, при осуществлении оплаты коммунальной услуги по отоплению в течение отопительного периода на основании показаний прибора учета, а в i-м помещении  в многоквартирном доме, не оборудованном индивидуальным приборами учета, - исходя из площади такого помещения по формуле 3(7);</t>
  </si>
  <si>
    <t>Если жилое или нежилое помещение не оборудовано ИПУ, объем тепловой энергии, приходящейся на это помещение, устанавливается исходя из его площади по формуле 3(7).</t>
  </si>
  <si>
    <r>
      <t xml:space="preserve">Если МКД оборудован ОПУ тепловой энергии и хотя бы в одном (но не во всех) жилом или нежилом помещении установлен ИПУ тепловой энергии, расчет платы производится согласно </t>
    </r>
    <r>
      <rPr>
        <sz val="11"/>
        <color rgb="FF0000FF"/>
        <rFont val="Times New Roman"/>
        <family val="1"/>
        <charset val="204"/>
      </rPr>
      <t>абз. 4 п. 42(1)</t>
    </r>
    <r>
      <rPr>
        <sz val="11"/>
        <color theme="1"/>
        <rFont val="Times New Roman"/>
        <family val="1"/>
        <charset val="204"/>
      </rPr>
      <t xml:space="preserve"> Правил предоставления коммунальных услуг на основании показаний и ОПУ, и ИПУ тепловой энергии по </t>
    </r>
    <r>
      <rPr>
        <sz val="11"/>
        <color rgb="FF0000FF"/>
        <rFont val="Times New Roman"/>
        <family val="1"/>
        <charset val="204"/>
      </rPr>
      <t>формулам 3(1)</t>
    </r>
    <r>
      <rPr>
        <sz val="11"/>
        <color theme="1"/>
        <rFont val="Times New Roman"/>
        <family val="1"/>
        <charset val="204"/>
      </rPr>
      <t xml:space="preserve"> и </t>
    </r>
    <r>
      <rPr>
        <sz val="11"/>
        <color rgb="FF0000FF"/>
        <rFont val="Times New Roman"/>
        <family val="1"/>
        <charset val="204"/>
      </rPr>
      <t>3(4)</t>
    </r>
    <r>
      <rPr>
        <sz val="11"/>
        <color theme="1"/>
        <rFont val="Times New Roman"/>
        <family val="1"/>
        <charset val="204"/>
      </rPr>
      <t xml:space="preserve">. </t>
    </r>
  </si>
  <si>
    <r>
      <t xml:space="preserve">3(1). Размер платы за коммунальную услугу по отоплению в i-м жилом или нежилом помещении в многоквартирном доме, который оборудован коллективным прибором учета тепловой энергии и в котором хотя бы одно, но не все жилые и нежилые помещения оборудованы индивидуальными приборами учета тепловой энергии, согласно </t>
    </r>
    <r>
      <rPr>
        <i/>
        <sz val="11"/>
        <color rgb="FF0000FF"/>
        <rFont val="Times New Roman"/>
        <family val="1"/>
        <charset val="204"/>
      </rPr>
      <t>пунктам 42(1)</t>
    </r>
    <r>
      <rPr>
        <i/>
        <sz val="11"/>
        <color theme="1"/>
        <rFont val="Times New Roman"/>
        <family val="1"/>
        <charset val="204"/>
      </rPr>
      <t xml:space="preserve"> и </t>
    </r>
    <r>
      <rPr>
        <i/>
        <sz val="11"/>
        <color rgb="FF0000FF"/>
        <rFont val="Times New Roman"/>
        <family val="1"/>
        <charset val="204"/>
      </rPr>
      <t>43</t>
    </r>
    <r>
      <rPr>
        <i/>
        <sz val="11"/>
        <color theme="1"/>
        <rFont val="Times New Roman"/>
        <family val="1"/>
        <charset val="204"/>
      </rPr>
      <t xml:space="preserve"> Правил определяется по формуле 3(1):</t>
    </r>
  </si>
  <si>
    <r>
      <t>S</t>
    </r>
    <r>
      <rPr>
        <i/>
        <vertAlign val="subscript"/>
        <sz val="11"/>
        <color theme="1"/>
        <rFont val="Times New Roman"/>
        <family val="1"/>
        <charset val="204"/>
      </rPr>
      <t>i</t>
    </r>
    <r>
      <rPr>
        <i/>
        <sz val="11"/>
        <color theme="1"/>
        <rFont val="Times New Roman"/>
        <family val="1"/>
        <charset val="204"/>
      </rPr>
      <t xml:space="preserve"> - общая площадь i-го помещения в многоквартирном доме;</t>
    </r>
  </si>
  <si>
    <r>
      <t>V</t>
    </r>
    <r>
      <rPr>
        <i/>
        <vertAlign val="superscript"/>
        <sz val="11"/>
        <color theme="1"/>
        <rFont val="Times New Roman"/>
        <family val="1"/>
        <charset val="204"/>
      </rPr>
      <t>д</t>
    </r>
    <r>
      <rPr>
        <i/>
        <sz val="11"/>
        <color theme="1"/>
        <rFont val="Times New Roman"/>
        <family val="1"/>
        <charset val="204"/>
      </rPr>
      <t xml:space="preserve"> - объем потребленной за расчетный период в многоквартирном доме тепловой энергии, определенный при осуществлении оплаты коммунальной услуги по отоплению в течение отопительного периода на основании показаний коллективного прибора учета тепловой энергии;</t>
    </r>
  </si>
  <si>
    <r>
      <t>S</t>
    </r>
    <r>
      <rPr>
        <i/>
        <vertAlign val="superscript"/>
        <sz val="11"/>
        <color theme="1"/>
        <rFont val="Times New Roman"/>
        <family val="1"/>
        <charset val="204"/>
      </rPr>
      <t>об</t>
    </r>
    <r>
      <rPr>
        <i/>
        <sz val="11"/>
        <color theme="1"/>
        <rFont val="Times New Roman"/>
        <family val="1"/>
        <charset val="204"/>
      </rPr>
      <t xml:space="preserve"> - общая площадь всех жилых и нежилых помещений в многоквартирном доме;</t>
    </r>
  </si>
  <si>
    <r>
      <t>T</t>
    </r>
    <r>
      <rPr>
        <i/>
        <vertAlign val="superscript"/>
        <sz val="11"/>
        <color theme="1"/>
        <rFont val="Times New Roman"/>
        <family val="1"/>
        <charset val="204"/>
      </rPr>
      <t>Т</t>
    </r>
    <r>
      <rPr>
        <i/>
        <sz val="11"/>
        <color theme="1"/>
        <rFont val="Times New Roman"/>
        <family val="1"/>
        <charset val="204"/>
      </rPr>
      <t xml:space="preserve"> - тариф на тепловую энергию, установленный в соответствии с законодательством Российской Федерации.</t>
    </r>
  </si>
  <si>
    <r>
      <t xml:space="preserve">В случаях, предусмотренных </t>
    </r>
    <r>
      <rPr>
        <i/>
        <sz val="11"/>
        <color rgb="FF0000FF"/>
        <rFont val="Times New Roman"/>
        <family val="1"/>
        <charset val="204"/>
      </rPr>
      <t>пунктами 59</t>
    </r>
    <r>
      <rPr>
        <i/>
        <sz val="11"/>
        <color theme="1"/>
        <rFont val="Times New Roman"/>
        <family val="1"/>
        <charset val="204"/>
      </rPr>
      <t xml:space="preserve"> и </t>
    </r>
    <r>
      <rPr>
        <i/>
        <sz val="11"/>
        <color rgb="FF0000FF"/>
        <rFont val="Times New Roman"/>
        <family val="1"/>
        <charset val="204"/>
      </rPr>
      <t>59(1)</t>
    </r>
    <r>
      <rPr>
        <i/>
        <sz val="11"/>
        <color theme="1"/>
        <rFont val="Times New Roman"/>
        <family val="1"/>
        <charset val="204"/>
      </rPr>
      <t xml:space="preserve"> Правил, для расчета размера платы за коммунальную услугу по отоплению используется объем (количество) коммунального ресурса, определенный в соответствии с положениями указанных пунктов.</t>
    </r>
  </si>
  <si>
    <r>
      <t>S</t>
    </r>
    <r>
      <rPr>
        <i/>
        <vertAlign val="subscript"/>
        <sz val="11"/>
        <color theme="1"/>
        <rFont val="Times New Roman"/>
        <family val="1"/>
        <charset val="204"/>
      </rPr>
      <t>i</t>
    </r>
    <r>
      <rPr>
        <i/>
        <sz val="11"/>
        <color theme="1"/>
        <rFont val="Times New Roman"/>
        <family val="1"/>
        <charset val="204"/>
      </rPr>
      <t xml:space="preserve"> - общая площадь не оборудованного индивидуальным прибором учета i-го помещения  в многоквартирном доме;</t>
    </r>
  </si>
  <si>
    <r>
      <t xml:space="preserve">В случаях, предусмотренных </t>
    </r>
    <r>
      <rPr>
        <i/>
        <sz val="11"/>
        <color rgb="FF0000FF"/>
        <rFont val="Times New Roman"/>
        <family val="1"/>
        <charset val="204"/>
      </rPr>
      <t>пунктом 59</t>
    </r>
    <r>
      <rPr>
        <i/>
        <sz val="11"/>
        <color theme="1"/>
        <rFont val="Times New Roman"/>
        <family val="1"/>
        <charset val="204"/>
      </rPr>
      <t xml:space="preserve"> Правил, для расчета размера платы за коммунальную услугу по отоплению используется объем коммунального ресурса, определенный в соответствии с положениями указанного </t>
    </r>
    <r>
      <rPr>
        <i/>
        <sz val="11"/>
        <color rgb="FF0000FF"/>
        <rFont val="Times New Roman"/>
        <family val="1"/>
        <charset val="204"/>
      </rPr>
      <t>пункта</t>
    </r>
    <r>
      <rPr>
        <i/>
        <sz val="11"/>
        <color theme="1"/>
        <rFont val="Times New Roman"/>
        <family val="1"/>
        <charset val="204"/>
      </rPr>
      <t>.</t>
    </r>
  </si>
  <si>
    <t xml:space="preserve">                       - сумма объемов тепловой энергии, определенных по показаниям индивидуальных и приборов учета за расчетный период при осуществлении оплаты коммунальной услуги по отоплению в течение отопительного периода;</t>
  </si>
  <si>
    <t xml:space="preserve">                      - сумма площадей i-х помещений в многоквартирном доме, оборудованных индивидуальными приборами учета, с применением показаний которых осуществляется расчет платы.</t>
  </si>
  <si>
    <t>3(7). Объем потребленной за расчетный период тепловой энергии, приходящийся на не оборудованное индивидуальным прибором учета i-е помещение в многоквартирном доме, который оборудован коллектив ным прибором учета тепловой энергии и в котором хотя бы одно, но не все жилые и нежилые помещения оборудованы индивидуальными приборами учета тепловой энергии, определяется по формуле 3(7):</t>
  </si>
  <si>
    <t xml:space="preserve">Основание: </t>
  </si>
  <si>
    <t>Расчет:</t>
  </si>
  <si>
    <t>Гкал</t>
  </si>
  <si>
    <t xml:space="preserve">Количество тепла на подогрев горячего водоснабжения </t>
  </si>
  <si>
    <t>Количество куб.м горячей вода на КР СОИ</t>
  </si>
  <si>
    <t>Количество тепла на отопление (Количество тепла по показаниям ОДПУ за вычетом тепла на  подогрев горячей воды)</t>
  </si>
  <si>
    <t>Подогрев воды производится 0,061 Гкал на 1 куб. произведенной воды   (Приказ РЭК  департамента цен и тарифов Краснодарского края от 31.08.2012 № 2/2012-нп, Приложение 5).</t>
  </si>
  <si>
    <t>Тариф на теплоэнергию</t>
  </si>
  <si>
    <t>Показания индивидуального счетчика:</t>
  </si>
  <si>
    <t>Пункт 42.1 абз.4 Постановления Правительства РФ от 06.05.2011 N 354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 тирных домах и жилых домов") - далее ПП 354.</t>
  </si>
  <si>
    <t>Гкал - Количество тепла за корректировки по предыдущим периодам</t>
  </si>
  <si>
    <r>
      <t>V</t>
    </r>
    <r>
      <rPr>
        <i/>
        <vertAlign val="subscript"/>
        <sz val="11"/>
        <color theme="1"/>
        <rFont val="Times New Roman"/>
        <family val="1"/>
        <charset val="204"/>
      </rPr>
      <t xml:space="preserve">i </t>
    </r>
    <r>
      <rPr>
        <i/>
        <sz val="11"/>
        <color theme="1"/>
        <rFont val="Times New Roman"/>
        <family val="1"/>
        <charset val="204"/>
      </rPr>
      <t xml:space="preserve"> равен нулю в случае, если технической документацией на многоквартирный дом не предусмотрено наличие в i-м жилом или нежилом помещении приборов отопления, или в случае, если переустройство i-го жилого или нежилого помещения, предусматривающее установку индивидуальных источников тепловой энергии, осуществлено в соответствии с требованиями к переустройству, установленными действующим на момент проведения такого переустройства законодательством Российской Федерации.</t>
    </r>
  </si>
  <si>
    <t>руб. начислено за услугу отопления  в целях содержания общедомового имущества</t>
  </si>
  <si>
    <t>руб. за Гкал - приказ РЭК – ДЦиТ Краснодарского края от 20.12.2018 г. № 245/2018 – т « Об установлении тарифов на тепловую энергию, горячую воду»</t>
  </si>
  <si>
    <t>квт*ч</t>
  </si>
  <si>
    <t>Суммарные показания ИПУ хол. водоснабжения в помещениях :</t>
  </si>
  <si>
    <t>Суммарные показания ИПУ гор. водоснабжения в помещениях :</t>
  </si>
  <si>
    <t>Суммарные показания ИПУ  электроэнергии  в помещениях :</t>
  </si>
  <si>
    <t>руб. начислено за услугу отопления  по показаниям ИПУ</t>
  </si>
  <si>
    <t>Суммарные показания ИПУ тепловой энергии  в помещениях, оборудованных счетчиками :</t>
  </si>
  <si>
    <t>Суммарные показания  тепловой энергии  в помещениях, не оборудованных ИПУ, рассчитанные по формуле 3(7) :</t>
  </si>
  <si>
    <t>Гкал - Количество тепла на отопление (Количество тепла по показаниям ОДПУ за вычетом тепла на  подогрев горячей воды, тепла,  определенного  показаниями ИПУ и тепла, определенно по формуле 3(7), в помещениях, не оборудованныхИПУ. )</t>
  </si>
  <si>
    <t>Гкал - Количество тепла на отопление для помещения  (Количество тепла по показаниям ОДПУ за вычетом тепла на  подогрев горячей воды, тепла,  определенного  показаниями ИПУ и тепла, определенно по формуле 3(7), в помещениях, не оборудованных ИПУ.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</si>
</sst>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9]mmmm\ yyyy;@"/>
    <numFmt numFmtId="165" formatCode="_-* #,##0.0_-;\-* #,##0.0_-;_-* &quot;-&quot;??_-;_-@_-"/>
    <numFmt numFmtId="166" formatCode="0.0000"/>
    <numFmt numFmtId="167" formatCode="0.0"/>
    <numFmt numFmtId="168" formatCode="_-* #,##0_-;\-* #,##0_-;_-* &quot;-&quot;??_-;_-@_-"/>
    <numFmt numFmtId="169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i/>
      <vertAlign val="subscript"/>
      <sz val="11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168" fontId="3" fillId="0" borderId="0" xfId="1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13" fillId="0" borderId="0" xfId="0" applyNumberFormat="1" applyFont="1"/>
    <xf numFmtId="0" fontId="8" fillId="0" borderId="0" xfId="0" applyFont="1"/>
    <xf numFmtId="169" fontId="3" fillId="0" borderId="0" xfId="0" applyNumberFormat="1" applyFont="1" applyAlignment="1">
      <alignment horizontal="center"/>
    </xf>
    <xf numFmtId="169" fontId="4" fillId="0" borderId="0" xfId="0" applyNumberFormat="1" applyFont="1"/>
    <xf numFmtId="169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7" fontId="4" fillId="0" borderId="0" xfId="0" applyNumberFormat="1" applyFont="1" applyAlignment="1">
      <alignment vertical="top"/>
    </xf>
    <xf numFmtId="168" fontId="4" fillId="0" borderId="0" xfId="1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justify" vertical="top"/>
    </xf>
    <xf numFmtId="164" fontId="3" fillId="0" borderId="0" xfId="0" applyNumberFormat="1" applyFont="1" applyAlignment="1">
      <alignment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722170</xdr:rowOff>
    </xdr:from>
    <xdr:to>
      <xdr:col>4</xdr:col>
      <xdr:colOff>251113</xdr:colOff>
      <xdr:row>16</xdr:row>
      <xdr:rowOff>87312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0AB9F686-C5BF-4331-AB3A-876AC928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4295"/>
          <a:ext cx="3148301" cy="53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1</xdr:rowOff>
    </xdr:from>
    <xdr:to>
      <xdr:col>3</xdr:col>
      <xdr:colOff>63500</xdr:colOff>
      <xdr:row>27</xdr:row>
      <xdr:rowOff>87313</xdr:rowOff>
    </xdr:to>
    <xdr:pic>
      <xdr:nvPicPr>
        <xdr:cNvPr id="11" name="Рисунок 6">
          <a:extLst>
            <a:ext uri="{FF2B5EF4-FFF2-40B4-BE49-F238E27FC236}">
              <a16:creationId xmlns:a16="http://schemas.microsoft.com/office/drawing/2014/main" id="{BDD2D695-33C1-4E53-B3F7-C79BB804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5376"/>
          <a:ext cx="2349500" cy="468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17318</xdr:colOff>
      <xdr:row>29</xdr:row>
      <xdr:rowOff>242455</xdr:rowOff>
    </xdr:to>
    <xdr:pic>
      <xdr:nvPicPr>
        <xdr:cNvPr id="12" name="Рисунок 7">
          <a:extLst>
            <a:ext uri="{FF2B5EF4-FFF2-40B4-BE49-F238E27FC236}">
              <a16:creationId xmlns:a16="http://schemas.microsoft.com/office/drawing/2014/main" id="{BDEF102A-DDAE-48D3-A1B6-C02B5144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9659"/>
          <a:ext cx="744682" cy="24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69272</xdr:colOff>
      <xdr:row>30</xdr:row>
      <xdr:rowOff>257175</xdr:rowOff>
    </xdr:to>
    <xdr:pic>
      <xdr:nvPicPr>
        <xdr:cNvPr id="13" name="Рисунок 8">
          <a:extLst>
            <a:ext uri="{FF2B5EF4-FFF2-40B4-BE49-F238E27FC236}">
              <a16:creationId xmlns:a16="http://schemas.microsoft.com/office/drawing/2014/main" id="{3526D9FF-35AE-49ED-A0A4-2128592F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2386"/>
          <a:ext cx="796636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117</xdr:rowOff>
    </xdr:from>
    <xdr:to>
      <xdr:col>5</xdr:col>
      <xdr:colOff>304292</xdr:colOff>
      <xdr:row>15</xdr:row>
      <xdr:rowOff>417439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B8B0E00-023E-462E-9784-4999B257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7792"/>
          <a:ext cx="3809492" cy="41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1350817</xdr:rowOff>
    </xdr:from>
    <xdr:to>
      <xdr:col>5</xdr:col>
      <xdr:colOff>304292</xdr:colOff>
      <xdr:row>36</xdr:row>
      <xdr:rowOff>183526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A91360-CF53-48C3-A300-D957BD99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3792"/>
          <a:ext cx="3809492" cy="37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45</xdr:row>
      <xdr:rowOff>835603</xdr:rowOff>
    </xdr:from>
    <xdr:to>
      <xdr:col>1</xdr:col>
      <xdr:colOff>362586</xdr:colOff>
      <xdr:row>46</xdr:row>
      <xdr:rowOff>251338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2E192E-9C98-4026-9877-81B88B15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618153"/>
          <a:ext cx="1086485" cy="25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</xdr:colOff>
      <xdr:row>48</xdr:row>
      <xdr:rowOff>25976</xdr:rowOff>
    </xdr:from>
    <xdr:to>
      <xdr:col>0</xdr:col>
      <xdr:colOff>348925</xdr:colOff>
      <xdr:row>48</xdr:row>
      <xdr:rowOff>281643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FA0D2AF-74E6-468A-81C3-E30431E1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14170601"/>
          <a:ext cx="322948" cy="25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EE51-49EB-4432-A892-FBC6E90C6628}">
  <sheetPr>
    <pageSetUpPr fitToPage="1"/>
  </sheetPr>
  <dimension ref="A1:J51"/>
  <sheetViews>
    <sheetView zoomScale="120" zoomScaleNormal="120" workbookViewId="0">
      <selection activeCell="N47" sqref="N47"/>
    </sheetView>
  </sheetViews>
  <sheetFormatPr defaultRowHeight="15" x14ac:dyDescent="0.25"/>
  <cols>
    <col min="1" max="1" width="10.85546875" style="1" bestFit="1" customWidth="1"/>
    <col min="2" max="2" width="12.5703125" style="1" customWidth="1"/>
    <col min="3" max="3" width="10.85546875" style="1" bestFit="1" customWidth="1"/>
    <col min="4" max="6" width="9.140625" style="1"/>
    <col min="7" max="7" width="9.42578125" style="1" customWidth="1"/>
    <col min="8" max="8" width="10.85546875" style="1" customWidth="1"/>
    <col min="9" max="9" width="10.140625" style="1" customWidth="1"/>
    <col min="10" max="16384" width="9.140625" style="1"/>
  </cols>
  <sheetData>
    <row r="1" spans="1:10" x14ac:dyDescent="0.25">
      <c r="A1" s="1" t="s">
        <v>0</v>
      </c>
    </row>
    <row r="2" spans="1:10" x14ac:dyDescent="0.25">
      <c r="A2" s="1" t="s">
        <v>47</v>
      </c>
    </row>
    <row r="3" spans="1:10" ht="22.5" customHeight="1" x14ac:dyDescent="0.25">
      <c r="A3" s="1" t="s">
        <v>2</v>
      </c>
      <c r="B3" s="12">
        <v>43800</v>
      </c>
    </row>
    <row r="4" spans="1:10" x14ac:dyDescent="0.25">
      <c r="A4" s="1" t="s">
        <v>3</v>
      </c>
      <c r="C4" s="2" t="s">
        <v>4</v>
      </c>
    </row>
    <row r="5" spans="1:10" x14ac:dyDescent="0.25">
      <c r="A5" s="1" t="s">
        <v>46</v>
      </c>
      <c r="H5" s="2">
        <f>10352.3+803.6+1734</f>
        <v>12889.9</v>
      </c>
      <c r="I5" s="1" t="s">
        <v>6</v>
      </c>
    </row>
    <row r="6" spans="1:10" x14ac:dyDescent="0.25">
      <c r="A6" s="1" t="s">
        <v>9</v>
      </c>
      <c r="C6" s="4">
        <v>40</v>
      </c>
    </row>
    <row r="7" spans="1:10" x14ac:dyDescent="0.25">
      <c r="A7" s="1" t="s">
        <v>10</v>
      </c>
      <c r="C7" s="4">
        <v>38</v>
      </c>
      <c r="D7" s="1" t="s">
        <v>6</v>
      </c>
    </row>
    <row r="8" spans="1:10" x14ac:dyDescent="0.25">
      <c r="A8" s="1" t="s">
        <v>71</v>
      </c>
      <c r="C8" s="4"/>
      <c r="E8" s="20">
        <v>0.27</v>
      </c>
      <c r="F8" s="1" t="s">
        <v>65</v>
      </c>
    </row>
    <row r="9" spans="1:10" s="18" customFormat="1" ht="43.5" customHeight="1" x14ac:dyDescent="0.25">
      <c r="A9" s="18" t="s">
        <v>70</v>
      </c>
      <c r="C9" s="19">
        <v>1750.13</v>
      </c>
      <c r="D9" s="37" t="s">
        <v>76</v>
      </c>
      <c r="E9" s="37"/>
      <c r="F9" s="37"/>
      <c r="G9" s="37"/>
      <c r="H9" s="37"/>
      <c r="I9" s="37"/>
      <c r="J9" s="37"/>
    </row>
    <row r="10" spans="1:10" ht="17.25" customHeight="1" x14ac:dyDescent="0.25">
      <c r="A10" s="1" t="s">
        <v>63</v>
      </c>
      <c r="C10" s="4"/>
    </row>
    <row r="11" spans="1:10" s="5" customFormat="1" ht="58.5" customHeight="1" x14ac:dyDescent="0.25">
      <c r="A11" s="36" t="s">
        <v>72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58.5" customHeight="1" x14ac:dyDescent="0.25">
      <c r="A12" s="41" t="s">
        <v>51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ht="46.5" customHeight="1" x14ac:dyDescent="0.25">
      <c r="A13" s="41" t="s">
        <v>48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57" customHeight="1" x14ac:dyDescent="0.25">
      <c r="A14" s="39" t="s">
        <v>52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</row>
    <row r="16" spans="1:10" ht="20.25" customHeight="1" x14ac:dyDescent="0.25">
      <c r="A16" s="42"/>
      <c r="B16" s="42"/>
      <c r="C16" s="42"/>
      <c r="D16" s="42"/>
      <c r="E16" s="42"/>
      <c r="F16" s="42"/>
      <c r="G16" s="42"/>
      <c r="H16" s="42"/>
    </row>
    <row r="17" spans="1:10" x14ac:dyDescent="0.25">
      <c r="A17" s="43" t="s">
        <v>32</v>
      </c>
      <c r="B17" s="43"/>
      <c r="C17" s="43"/>
      <c r="D17" s="43"/>
      <c r="E17" s="43"/>
      <c r="F17" s="43"/>
      <c r="G17" s="43"/>
      <c r="H17" s="43"/>
    </row>
    <row r="18" spans="1:10" ht="71.25" customHeight="1" x14ac:dyDescent="0.25">
      <c r="A18" s="39" t="s">
        <v>49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22.5" customHeight="1" x14ac:dyDescent="0.25">
      <c r="A19" s="39" t="s">
        <v>53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46.5" customHeight="1" x14ac:dyDescent="0.25">
      <c r="A20" s="39" t="s">
        <v>54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21" customHeight="1" x14ac:dyDescent="0.25">
      <c r="A21" s="44" t="s">
        <v>55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34.5" customHeight="1" x14ac:dyDescent="0.25">
      <c r="A22" s="39" t="s">
        <v>56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48" customHeight="1" x14ac:dyDescent="0.25">
      <c r="A23" s="39" t="s">
        <v>57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34.5" customHeight="1" x14ac:dyDescent="0.25">
      <c r="A24" s="41" t="s">
        <v>50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62.25" customHeight="1" x14ac:dyDescent="0.25">
      <c r="A25" s="39" t="s">
        <v>62</v>
      </c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25">
      <c r="A26" s="42"/>
      <c r="B26" s="42"/>
      <c r="C26" s="42"/>
      <c r="D26" s="42"/>
      <c r="E26" s="42"/>
      <c r="F26" s="42"/>
      <c r="G26" s="42"/>
      <c r="H26" s="42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</row>
    <row r="28" spans="1:10" ht="14.25" customHeight="1" x14ac:dyDescent="0.25">
      <c r="A28" s="43" t="s">
        <v>32</v>
      </c>
      <c r="B28" s="43"/>
      <c r="C28" s="43"/>
      <c r="D28" s="43"/>
      <c r="E28" s="43"/>
      <c r="F28" s="43"/>
      <c r="G28" s="43"/>
      <c r="H28" s="43"/>
    </row>
    <row r="29" spans="1:10" ht="30" customHeight="1" x14ac:dyDescent="0.25">
      <c r="A29" s="39" t="s">
        <v>58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47.25" customHeight="1" x14ac:dyDescent="0.25">
      <c r="A30" s="39" t="s">
        <v>60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35.25" customHeight="1" x14ac:dyDescent="0.25">
      <c r="A31" s="39" t="s">
        <v>61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47.25" customHeight="1" x14ac:dyDescent="0.25">
      <c r="A32" s="39" t="s">
        <v>59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74.25" customHeight="1" x14ac:dyDescent="0.25">
      <c r="A33" s="39" t="s">
        <v>74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25">
      <c r="A34" s="39" t="s">
        <v>64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7.25" customHeight="1" x14ac:dyDescent="0.25">
      <c r="A35" s="1" t="s">
        <v>16</v>
      </c>
      <c r="C35" s="14">
        <v>238.44</v>
      </c>
      <c r="D35" s="1" t="s">
        <v>65</v>
      </c>
    </row>
    <row r="36" spans="1:10" ht="15.75" customHeight="1" x14ac:dyDescent="0.25">
      <c r="A36" s="1" t="s">
        <v>79</v>
      </c>
      <c r="H36" s="21">
        <v>464</v>
      </c>
      <c r="I36" s="1" t="s">
        <v>17</v>
      </c>
    </row>
    <row r="37" spans="1:10" ht="17.25" customHeight="1" x14ac:dyDescent="0.25">
      <c r="A37" s="1" t="s">
        <v>66</v>
      </c>
      <c r="C37" s="4"/>
      <c r="H37" s="7">
        <f>H36*0.061</f>
        <v>28.303999999999998</v>
      </c>
      <c r="I37" s="1" t="s">
        <v>65</v>
      </c>
    </row>
    <row r="38" spans="1:10" ht="17.25" customHeight="1" x14ac:dyDescent="0.25">
      <c r="A38" s="1" t="s">
        <v>67</v>
      </c>
      <c r="C38" s="4"/>
      <c r="H38" s="13">
        <v>59.9</v>
      </c>
      <c r="I38" s="1" t="s">
        <v>17</v>
      </c>
    </row>
    <row r="39" spans="1:10" ht="17.25" customHeight="1" x14ac:dyDescent="0.25">
      <c r="A39" s="1" t="s">
        <v>66</v>
      </c>
      <c r="C39" s="4"/>
      <c r="H39" s="15">
        <f>H38*0.061</f>
        <v>3.6538999999999997</v>
      </c>
      <c r="I39" s="1" t="s">
        <v>65</v>
      </c>
    </row>
    <row r="40" spans="1:10" ht="31.5" customHeight="1" x14ac:dyDescent="0.25">
      <c r="A40" s="40" t="s">
        <v>69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33" customHeight="1" x14ac:dyDescent="0.25">
      <c r="A41" s="36" t="s">
        <v>68</v>
      </c>
      <c r="B41" s="36"/>
      <c r="C41" s="36"/>
      <c r="D41" s="36"/>
      <c r="E41" s="36"/>
      <c r="F41" s="36"/>
      <c r="G41" s="36"/>
      <c r="H41" s="36"/>
      <c r="I41" s="16">
        <f>C35-H37-H39</f>
        <v>206.4821</v>
      </c>
      <c r="J41" s="10" t="s">
        <v>65</v>
      </c>
    </row>
    <row r="42" spans="1:10" s="10" customFormat="1" ht="26.25" customHeight="1" x14ac:dyDescent="0.25">
      <c r="A42" s="36" t="s">
        <v>82</v>
      </c>
      <c r="B42" s="36"/>
      <c r="C42" s="36"/>
      <c r="D42" s="36"/>
      <c r="E42" s="36"/>
      <c r="F42" s="36"/>
      <c r="G42" s="36"/>
      <c r="H42" s="36"/>
      <c r="I42" s="17">
        <v>96.543999999999997</v>
      </c>
      <c r="J42" s="10" t="s">
        <v>17</v>
      </c>
    </row>
    <row r="43" spans="1:10" s="10" customFormat="1" ht="28.5" customHeight="1" x14ac:dyDescent="0.25">
      <c r="A43" s="36" t="s">
        <v>83</v>
      </c>
      <c r="B43" s="36"/>
      <c r="C43" s="36"/>
      <c r="D43" s="36"/>
      <c r="E43" s="36"/>
      <c r="F43" s="36"/>
      <c r="G43" s="36"/>
      <c r="H43" s="36"/>
      <c r="I43" s="17">
        <v>1.4610000000000001</v>
      </c>
      <c r="J43" s="10" t="s">
        <v>17</v>
      </c>
    </row>
    <row r="44" spans="1:10" s="25" customFormat="1" ht="43.5" customHeight="1" x14ac:dyDescent="0.25">
      <c r="A44" s="22">
        <f>I41-I42-I43</f>
        <v>108.47710000000001</v>
      </c>
      <c r="B44" s="38" t="s">
        <v>84</v>
      </c>
      <c r="C44" s="38"/>
      <c r="D44" s="38"/>
      <c r="E44" s="38"/>
      <c r="F44" s="38"/>
      <c r="G44" s="38"/>
      <c r="H44" s="38"/>
      <c r="I44" s="38"/>
      <c r="J44" s="38"/>
    </row>
    <row r="45" spans="1:10" s="25" customFormat="1" ht="18" customHeight="1" x14ac:dyDescent="0.25">
      <c r="A45" s="22">
        <v>7.39</v>
      </c>
      <c r="B45" s="38" t="s">
        <v>73</v>
      </c>
      <c r="C45" s="38"/>
      <c r="D45" s="38"/>
      <c r="E45" s="38"/>
      <c r="F45" s="38"/>
      <c r="G45" s="38"/>
      <c r="H45" s="38"/>
      <c r="I45" s="38"/>
      <c r="J45" s="38"/>
    </row>
    <row r="46" spans="1:10" s="25" customFormat="1" ht="62.25" customHeight="1" x14ac:dyDescent="0.25">
      <c r="A46" s="23">
        <f>(A44+A45)/H5*C7</f>
        <v>0.3415813776677864</v>
      </c>
      <c r="B46" s="38" t="s">
        <v>85</v>
      </c>
      <c r="C46" s="38"/>
      <c r="D46" s="38"/>
      <c r="E46" s="38"/>
      <c r="F46" s="38"/>
      <c r="G46" s="38"/>
      <c r="H46" s="38"/>
      <c r="I46" s="38"/>
      <c r="J46" s="38"/>
    </row>
    <row r="47" spans="1:10" s="26" customFormat="1" x14ac:dyDescent="0.25">
      <c r="A47" s="24">
        <f>E8*C9</f>
        <v>472.53510000000006</v>
      </c>
      <c r="B47" s="26" t="s">
        <v>81</v>
      </c>
    </row>
    <row r="48" spans="1:10" s="26" customFormat="1" x14ac:dyDescent="0.25">
      <c r="A48" s="24">
        <f>A46*C9</f>
        <v>597.81181649772304</v>
      </c>
      <c r="B48" s="26" t="s">
        <v>75</v>
      </c>
    </row>
    <row r="50" spans="1:1" x14ac:dyDescent="0.25">
      <c r="A50" s="1" t="s">
        <v>44</v>
      </c>
    </row>
    <row r="51" spans="1:1" x14ac:dyDescent="0.25">
      <c r="A51" s="1" t="s">
        <v>45</v>
      </c>
    </row>
  </sheetData>
  <mergeCells count="32">
    <mergeCell ref="A32:J32"/>
    <mergeCell ref="A12:J12"/>
    <mergeCell ref="A13:J13"/>
    <mergeCell ref="A14:J14"/>
    <mergeCell ref="A18:J18"/>
    <mergeCell ref="A19:J19"/>
    <mergeCell ref="A26:H26"/>
    <mergeCell ref="A27:H27"/>
    <mergeCell ref="A28:H28"/>
    <mergeCell ref="A20:J20"/>
    <mergeCell ref="A21:J21"/>
    <mergeCell ref="A22:J22"/>
    <mergeCell ref="A23:J23"/>
    <mergeCell ref="A15:H15"/>
    <mergeCell ref="A16:H16"/>
    <mergeCell ref="A17:H17"/>
    <mergeCell ref="A42:H42"/>
    <mergeCell ref="A43:H43"/>
    <mergeCell ref="D9:J9"/>
    <mergeCell ref="B44:J44"/>
    <mergeCell ref="B46:J46"/>
    <mergeCell ref="B45:J45"/>
    <mergeCell ref="A11:J11"/>
    <mergeCell ref="A34:J34"/>
    <mergeCell ref="A40:J40"/>
    <mergeCell ref="A41:H41"/>
    <mergeCell ref="A24:J24"/>
    <mergeCell ref="A25:J25"/>
    <mergeCell ref="A33:J33"/>
    <mergeCell ref="A29:J29"/>
    <mergeCell ref="A30:J30"/>
    <mergeCell ref="A31:J31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7C1D-42B5-4736-A351-19B9AD1C179A}">
  <sheetPr>
    <pageSetUpPr fitToPage="1"/>
  </sheetPr>
  <dimension ref="A1:I63"/>
  <sheetViews>
    <sheetView tabSelected="1" zoomScale="110" zoomScaleNormal="110" workbookViewId="0">
      <selection activeCell="K56" sqref="K56"/>
    </sheetView>
  </sheetViews>
  <sheetFormatPr defaultRowHeight="15" x14ac:dyDescent="0.25"/>
  <cols>
    <col min="1" max="1" width="10.85546875" style="26" bestFit="1" customWidth="1"/>
    <col min="2" max="2" width="12.5703125" style="26" customWidth="1"/>
    <col min="3" max="3" width="10.85546875" style="1" bestFit="1" customWidth="1"/>
    <col min="4" max="6" width="9.140625" style="1"/>
    <col min="7" max="7" width="9.42578125" style="1" customWidth="1"/>
    <col min="8" max="8" width="10.85546875" style="1" customWidth="1"/>
    <col min="9" max="9" width="10.140625" style="1" customWidth="1"/>
    <col min="10" max="16384" width="9.140625" style="1"/>
  </cols>
  <sheetData>
    <row r="1" spans="1:9" x14ac:dyDescent="0.25">
      <c r="A1" s="26" t="s">
        <v>0</v>
      </c>
    </row>
    <row r="2" spans="1:9" x14ac:dyDescent="0.25">
      <c r="A2" s="26" t="s">
        <v>1</v>
      </c>
    </row>
    <row r="3" spans="1:9" x14ac:dyDescent="0.25">
      <c r="A3" s="26" t="s">
        <v>2</v>
      </c>
      <c r="B3" s="35">
        <v>43800</v>
      </c>
    </row>
    <row r="4" spans="1:9" x14ac:dyDescent="0.25">
      <c r="A4" s="26" t="s">
        <v>3</v>
      </c>
      <c r="C4" s="2" t="s">
        <v>4</v>
      </c>
    </row>
    <row r="5" spans="1:9" x14ac:dyDescent="0.25">
      <c r="A5" s="26" t="s">
        <v>5</v>
      </c>
      <c r="E5" s="2">
        <f>8175.8+10352.3</f>
        <v>18528.099999999999</v>
      </c>
      <c r="F5" s="1" t="s">
        <v>6</v>
      </c>
    </row>
    <row r="6" spans="1:9" x14ac:dyDescent="0.25">
      <c r="A6" s="26" t="s">
        <v>7</v>
      </c>
      <c r="H6" s="3">
        <v>2721.1</v>
      </c>
      <c r="I6" s="1" t="s">
        <v>6</v>
      </c>
    </row>
    <row r="7" spans="1:9" x14ac:dyDescent="0.25">
      <c r="A7" s="26" t="s">
        <v>8</v>
      </c>
      <c r="H7" s="3">
        <v>7971.5</v>
      </c>
      <c r="I7" s="1" t="s">
        <v>6</v>
      </c>
    </row>
    <row r="8" spans="1:9" x14ac:dyDescent="0.25">
      <c r="A8" s="26" t="s">
        <v>9</v>
      </c>
      <c r="C8" s="4">
        <v>40</v>
      </c>
    </row>
    <row r="9" spans="1:9" x14ac:dyDescent="0.25">
      <c r="A9" s="26" t="s">
        <v>10</v>
      </c>
      <c r="C9" s="4">
        <v>38</v>
      </c>
      <c r="D9" s="1" t="s">
        <v>6</v>
      </c>
    </row>
    <row r="11" spans="1:9" ht="15.75" customHeight="1" x14ac:dyDescent="0.25">
      <c r="A11" s="26" t="s">
        <v>11</v>
      </c>
    </row>
    <row r="12" spans="1:9" ht="30" customHeight="1" x14ac:dyDescent="0.25">
      <c r="A12" s="27">
        <v>2.1999999999999999E-2</v>
      </c>
      <c r="B12" s="36" t="s">
        <v>12</v>
      </c>
      <c r="C12" s="36"/>
      <c r="D12" s="36"/>
      <c r="E12" s="36"/>
      <c r="F12" s="36"/>
      <c r="G12" s="36"/>
      <c r="H12" s="36"/>
      <c r="I12" s="36"/>
    </row>
    <row r="13" spans="1:9" x14ac:dyDescent="0.25">
      <c r="A13" s="28">
        <f>ROUND(H6*A12,1)</f>
        <v>59.9</v>
      </c>
      <c r="B13" s="26" t="s">
        <v>13</v>
      </c>
    </row>
    <row r="14" spans="1:9" x14ac:dyDescent="0.25">
      <c r="A14" s="29">
        <f>A13/E5*C9</f>
        <v>0.12285123677009516</v>
      </c>
      <c r="B14" s="26" t="s">
        <v>14</v>
      </c>
      <c r="E14" s="5">
        <f>C8</f>
        <v>40</v>
      </c>
    </row>
    <row r="15" spans="1:9" ht="109.5" customHeight="1" x14ac:dyDescent="0.25">
      <c r="A15" s="36" t="s">
        <v>15</v>
      </c>
      <c r="B15" s="36"/>
      <c r="C15" s="36"/>
      <c r="D15" s="36"/>
      <c r="E15" s="36"/>
      <c r="F15" s="36"/>
      <c r="G15" s="36"/>
      <c r="H15" s="36"/>
      <c r="I15" s="36"/>
    </row>
    <row r="16" spans="1:9" ht="38.25" customHeight="1" x14ac:dyDescent="0.25"/>
    <row r="17" spans="1:9" ht="15.75" customHeight="1" x14ac:dyDescent="0.25">
      <c r="A17" s="26" t="s">
        <v>16</v>
      </c>
      <c r="C17" s="4">
        <v>1276</v>
      </c>
      <c r="D17" s="1" t="s">
        <v>17</v>
      </c>
    </row>
    <row r="18" spans="1:9" ht="15.75" customHeight="1" x14ac:dyDescent="0.25">
      <c r="A18" s="26" t="s">
        <v>78</v>
      </c>
      <c r="H18" s="4">
        <v>738</v>
      </c>
      <c r="I18" s="1" t="s">
        <v>17</v>
      </c>
    </row>
    <row r="19" spans="1:9" ht="15.75" customHeight="1" x14ac:dyDescent="0.25">
      <c r="A19" s="26" t="s">
        <v>79</v>
      </c>
      <c r="H19" s="4">
        <v>464</v>
      </c>
      <c r="I19" s="1" t="s">
        <v>17</v>
      </c>
    </row>
    <row r="20" spans="1:9" ht="15.75" customHeight="1" x14ac:dyDescent="0.25">
      <c r="A20" s="26" t="s">
        <v>18</v>
      </c>
      <c r="D20" s="6">
        <f>A13</f>
        <v>59.9</v>
      </c>
      <c r="E20" s="1" t="s">
        <v>19</v>
      </c>
    </row>
    <row r="21" spans="1:9" ht="15.75" customHeight="1" x14ac:dyDescent="0.25">
      <c r="A21" s="30">
        <f>C17-H18-H19-D20</f>
        <v>14.100000000000001</v>
      </c>
      <c r="B21" s="26" t="s">
        <v>13</v>
      </c>
    </row>
    <row r="22" spans="1:9" ht="15.75" customHeight="1" x14ac:dyDescent="0.25">
      <c r="A22" s="29">
        <f>A21/E5*C9</f>
        <v>2.8918237703812053E-2</v>
      </c>
      <c r="B22" s="26" t="s">
        <v>14</v>
      </c>
      <c r="E22" s="5">
        <f>C8</f>
        <v>40</v>
      </c>
    </row>
    <row r="23" spans="1:9" ht="15.75" customHeight="1" x14ac:dyDescent="0.25"/>
    <row r="24" spans="1:9" ht="15.75" customHeight="1" x14ac:dyDescent="0.25">
      <c r="A24" s="26" t="s">
        <v>20</v>
      </c>
    </row>
    <row r="25" spans="1:9" ht="38.25" customHeight="1" x14ac:dyDescent="0.25">
      <c r="A25" s="27">
        <v>6.0999999999999999E-2</v>
      </c>
      <c r="B25" s="41" t="s">
        <v>21</v>
      </c>
      <c r="C25" s="41"/>
      <c r="D25" s="41"/>
      <c r="E25" s="41"/>
      <c r="F25" s="41"/>
      <c r="G25" s="41"/>
      <c r="H25" s="41"/>
      <c r="I25" s="41"/>
    </row>
    <row r="26" spans="1:9" ht="15.75" customHeight="1" x14ac:dyDescent="0.25">
      <c r="A26" s="26" t="s">
        <v>22</v>
      </c>
      <c r="E26" s="7">
        <f>A13</f>
        <v>59.9</v>
      </c>
      <c r="F26" s="1" t="s">
        <v>17</v>
      </c>
    </row>
    <row r="27" spans="1:9" ht="15.75" customHeight="1" x14ac:dyDescent="0.25">
      <c r="A27" s="31">
        <f>E26*A25</f>
        <v>3.6538999999999997</v>
      </c>
      <c r="B27" s="26" t="s">
        <v>23</v>
      </c>
    </row>
    <row r="28" spans="1:9" ht="15.75" customHeight="1" x14ac:dyDescent="0.25">
      <c r="A28" s="29">
        <f>A27/E5*C9</f>
        <v>7.4939254429758038E-3</v>
      </c>
      <c r="B28" s="26" t="s">
        <v>24</v>
      </c>
      <c r="H28" s="5">
        <f>C8</f>
        <v>40</v>
      </c>
    </row>
    <row r="29" spans="1:9" ht="15.75" customHeight="1" x14ac:dyDescent="0.25"/>
    <row r="30" spans="1:9" x14ac:dyDescent="0.25">
      <c r="A30" s="26" t="s">
        <v>25</v>
      </c>
    </row>
    <row r="31" spans="1:9" ht="30" customHeight="1" x14ac:dyDescent="0.25">
      <c r="A31" s="27">
        <v>4.3999999999999997E-2</v>
      </c>
      <c r="B31" s="36" t="s">
        <v>12</v>
      </c>
      <c r="C31" s="36"/>
      <c r="D31" s="36"/>
      <c r="E31" s="36"/>
      <c r="F31" s="36"/>
      <c r="G31" s="36"/>
      <c r="H31" s="36"/>
      <c r="I31" s="36"/>
    </row>
    <row r="32" spans="1:9" x14ac:dyDescent="0.25">
      <c r="A32" s="28">
        <f>IF(A13+A21&lt;0,0,IF(A13+A21&lt;H6*A31,A13+A21,IF(A13+A21&gt;H6*A31,H6*A31,)))</f>
        <v>74</v>
      </c>
      <c r="B32" s="26" t="s">
        <v>13</v>
      </c>
    </row>
    <row r="33" spans="1:9" x14ac:dyDescent="0.25">
      <c r="A33" s="29">
        <f>A32/E5*C9</f>
        <v>0.15176947447390723</v>
      </c>
      <c r="B33" s="26" t="s">
        <v>14</v>
      </c>
      <c r="E33" s="5">
        <f>C8</f>
        <v>40</v>
      </c>
    </row>
    <row r="35" spans="1:9" ht="102" customHeight="1" x14ac:dyDescent="0.25">
      <c r="A35" s="36" t="s">
        <v>26</v>
      </c>
      <c r="B35" s="36"/>
      <c r="C35" s="36"/>
      <c r="D35" s="36"/>
      <c r="E35" s="36"/>
      <c r="F35" s="36"/>
      <c r="G35" s="36"/>
      <c r="H35" s="36"/>
      <c r="I35" s="36"/>
    </row>
    <row r="38" spans="1:9" ht="19.5" customHeight="1" x14ac:dyDescent="0.25">
      <c r="A38" s="26" t="s">
        <v>16</v>
      </c>
      <c r="C38" s="8">
        <v>36364</v>
      </c>
      <c r="D38" s="1" t="s">
        <v>27</v>
      </c>
    </row>
    <row r="39" spans="1:9" x14ac:dyDescent="0.25">
      <c r="A39" s="26" t="s">
        <v>80</v>
      </c>
      <c r="G39" s="9">
        <v>23842</v>
      </c>
      <c r="H39" s="1" t="s">
        <v>77</v>
      </c>
    </row>
    <row r="40" spans="1:9" x14ac:dyDescent="0.25">
      <c r="A40" s="32">
        <f>C38-G39</f>
        <v>12522</v>
      </c>
      <c r="B40" s="26" t="s">
        <v>13</v>
      </c>
    </row>
    <row r="41" spans="1:9" x14ac:dyDescent="0.25">
      <c r="A41" s="29">
        <f>A40/E5*C9</f>
        <v>25.681856207598187</v>
      </c>
      <c r="B41" s="26" t="s">
        <v>14</v>
      </c>
      <c r="E41" s="5">
        <f>C8</f>
        <v>40</v>
      </c>
    </row>
    <row r="42" spans="1:9" x14ac:dyDescent="0.25">
      <c r="A42" s="29"/>
      <c r="E42" s="5"/>
    </row>
    <row r="43" spans="1:9" x14ac:dyDescent="0.25">
      <c r="A43" s="33" t="s">
        <v>28</v>
      </c>
    </row>
    <row r="44" spans="1:9" ht="49.5" customHeight="1" x14ac:dyDescent="0.25">
      <c r="A44" s="41" t="s">
        <v>29</v>
      </c>
      <c r="B44" s="41"/>
      <c r="C44" s="41"/>
      <c r="D44" s="41"/>
      <c r="E44" s="41"/>
      <c r="F44" s="41"/>
      <c r="G44" s="41"/>
      <c r="H44" s="41"/>
      <c r="I44" s="41"/>
    </row>
    <row r="45" spans="1:9" s="5" customFormat="1" ht="66" customHeight="1" x14ac:dyDescent="0.25">
      <c r="A45" s="41" t="s">
        <v>30</v>
      </c>
      <c r="B45" s="41"/>
      <c r="C45" s="41"/>
      <c r="D45" s="41"/>
      <c r="E45" s="41"/>
      <c r="F45" s="41"/>
      <c r="G45" s="41"/>
      <c r="H45" s="41"/>
      <c r="I45" s="41"/>
    </row>
    <row r="46" spans="1:9" s="5" customFormat="1" ht="51.75" customHeight="1" x14ac:dyDescent="0.25">
      <c r="A46" s="41" t="s">
        <v>31</v>
      </c>
      <c r="B46" s="41"/>
      <c r="C46" s="41"/>
      <c r="D46" s="41"/>
      <c r="E46" s="41"/>
      <c r="F46" s="41"/>
      <c r="G46" s="41"/>
      <c r="H46" s="41"/>
      <c r="I46" s="41"/>
    </row>
    <row r="47" spans="1:9" ht="24.75" customHeight="1" x14ac:dyDescent="0.25">
      <c r="A47" s="34"/>
    </row>
    <row r="48" spans="1:9" ht="16.5" customHeight="1" x14ac:dyDescent="0.25">
      <c r="A48" s="34" t="s">
        <v>32</v>
      </c>
    </row>
    <row r="49" spans="1:9" s="10" customFormat="1" ht="51.75" customHeight="1" x14ac:dyDescent="0.25">
      <c r="A49" s="41" t="s">
        <v>33</v>
      </c>
      <c r="B49" s="41"/>
      <c r="C49" s="41"/>
      <c r="D49" s="41"/>
      <c r="E49" s="41"/>
      <c r="F49" s="41"/>
      <c r="G49" s="41"/>
      <c r="H49" s="41"/>
      <c r="I49" s="41"/>
    </row>
    <row r="50" spans="1:9" s="10" customFormat="1" ht="32.25" customHeight="1" x14ac:dyDescent="0.25">
      <c r="A50" s="41" t="s">
        <v>34</v>
      </c>
      <c r="B50" s="41"/>
      <c r="C50" s="41"/>
      <c r="D50" s="41"/>
      <c r="E50" s="41"/>
      <c r="F50" s="41"/>
      <c r="G50" s="41"/>
      <c r="H50" s="41"/>
      <c r="I50" s="41"/>
    </row>
    <row r="52" spans="1:9" x14ac:dyDescent="0.25">
      <c r="A52" s="33" t="s">
        <v>35</v>
      </c>
    </row>
    <row r="53" spans="1:9" s="11" customFormat="1" ht="42.75" customHeight="1" x14ac:dyDescent="0.25">
      <c r="A53" s="41" t="s">
        <v>36</v>
      </c>
      <c r="B53" s="41"/>
      <c r="C53" s="41"/>
      <c r="D53" s="41"/>
      <c r="E53" s="41"/>
      <c r="F53" s="41"/>
      <c r="G53" s="41"/>
      <c r="H53" s="41"/>
      <c r="I53" s="41"/>
    </row>
    <row r="54" spans="1:9" s="11" customFormat="1" ht="70.5" customHeight="1" x14ac:dyDescent="0.25">
      <c r="A54" s="41" t="s">
        <v>37</v>
      </c>
      <c r="B54" s="41"/>
      <c r="C54" s="41"/>
      <c r="D54" s="41"/>
      <c r="E54" s="41"/>
      <c r="F54" s="41"/>
      <c r="G54" s="41"/>
      <c r="H54" s="41"/>
      <c r="I54" s="41"/>
    </row>
    <row r="55" spans="1:9" s="11" customFormat="1" ht="26.25" customHeight="1" x14ac:dyDescent="0.25">
      <c r="A55" s="41" t="s">
        <v>38</v>
      </c>
      <c r="B55" s="41"/>
      <c r="C55" s="41"/>
      <c r="D55" s="41"/>
      <c r="E55" s="41"/>
      <c r="F55" s="41"/>
      <c r="G55" s="41"/>
      <c r="H55" s="41"/>
      <c r="I55" s="41"/>
    </row>
    <row r="56" spans="1:9" s="11" customFormat="1" ht="146.25" customHeight="1" x14ac:dyDescent="0.25">
      <c r="A56" s="41" t="s">
        <v>39</v>
      </c>
      <c r="B56" s="41"/>
      <c r="C56" s="41"/>
      <c r="D56" s="41"/>
      <c r="E56" s="41"/>
      <c r="F56" s="41"/>
      <c r="G56" s="41"/>
      <c r="H56" s="41"/>
      <c r="I56" s="41"/>
    </row>
    <row r="57" spans="1:9" s="11" customFormat="1" ht="160.5" customHeight="1" x14ac:dyDescent="0.25">
      <c r="A57" s="41" t="s">
        <v>40</v>
      </c>
      <c r="B57" s="41"/>
      <c r="C57" s="41"/>
      <c r="D57" s="41"/>
      <c r="E57" s="41"/>
      <c r="F57" s="41"/>
      <c r="G57" s="41"/>
      <c r="H57" s="41"/>
      <c r="I57" s="41"/>
    </row>
    <row r="58" spans="1:9" s="11" customFormat="1" ht="62.25" customHeight="1" x14ac:dyDescent="0.25">
      <c r="A58" s="41" t="s">
        <v>41</v>
      </c>
      <c r="B58" s="41"/>
      <c r="C58" s="41"/>
      <c r="D58" s="41"/>
      <c r="E58" s="41"/>
      <c r="F58" s="41"/>
      <c r="G58" s="41"/>
      <c r="H58" s="41"/>
      <c r="I58" s="41"/>
    </row>
    <row r="59" spans="1:9" s="11" customFormat="1" ht="45" customHeight="1" x14ac:dyDescent="0.25">
      <c r="A59" s="41" t="s">
        <v>42</v>
      </c>
      <c r="B59" s="41"/>
      <c r="C59" s="41"/>
      <c r="D59" s="41"/>
      <c r="E59" s="41"/>
      <c r="F59" s="41"/>
      <c r="G59" s="41"/>
      <c r="H59" s="41"/>
      <c r="I59" s="41"/>
    </row>
    <row r="60" spans="1:9" ht="50.25" customHeight="1" x14ac:dyDescent="0.25">
      <c r="A60" s="45" t="s">
        <v>43</v>
      </c>
      <c r="B60" s="45"/>
      <c r="C60" s="45"/>
      <c r="D60" s="45"/>
      <c r="E60" s="45"/>
      <c r="F60" s="45"/>
      <c r="G60" s="45"/>
      <c r="H60" s="45"/>
      <c r="I60" s="45"/>
    </row>
    <row r="62" spans="1:9" x14ac:dyDescent="0.25">
      <c r="A62" s="26" t="s">
        <v>44</v>
      </c>
    </row>
    <row r="63" spans="1:9" x14ac:dyDescent="0.25">
      <c r="A63" s="26" t="s">
        <v>45</v>
      </c>
    </row>
  </sheetData>
  <mergeCells count="18">
    <mergeCell ref="A44:I44"/>
    <mergeCell ref="B12:I12"/>
    <mergeCell ref="A15:I15"/>
    <mergeCell ref="B25:I25"/>
    <mergeCell ref="B31:I31"/>
    <mergeCell ref="A35:I35"/>
    <mergeCell ref="A60:I60"/>
    <mergeCell ref="A45:I45"/>
    <mergeCell ref="A46:I46"/>
    <mergeCell ref="A49:I49"/>
    <mergeCell ref="A50:I50"/>
    <mergeCell ref="A53:I53"/>
    <mergeCell ref="A54:I54"/>
    <mergeCell ref="A55:I55"/>
    <mergeCell ref="A56:I56"/>
    <mergeCell ref="A57:I57"/>
    <mergeCell ref="A58:I58"/>
    <mergeCell ref="A59:I59"/>
  </mergeCells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отопление_34</vt:lpstr>
      <vt:lpstr>КРСОИ_осн_вар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cp:lastPrinted>2020-01-21T23:50:42Z</cp:lastPrinted>
  <dcterms:created xsi:type="dcterms:W3CDTF">2020-01-21T13:11:30Z</dcterms:created>
  <dcterms:modified xsi:type="dcterms:W3CDTF">2020-01-22T08:35:41Z</dcterms:modified>
</cp:coreProperties>
</file>